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5135" windowHeight="9045" tabRatio="598" activeTab="1"/>
  </bookViews>
  <sheets>
    <sheet name="Tps plein au 01-01-19" sheetId="6" r:id="rId1"/>
    <sheet name="Tps partiel au 01-01-19" sheetId="7" r:id="rId2"/>
  </sheets>
  <calcPr calcId="145621"/>
</workbook>
</file>

<file path=xl/calcChain.xml><?xml version="1.0" encoding="utf-8"?>
<calcChain xmlns="http://schemas.openxmlformats.org/spreadsheetml/2006/main">
  <c r="A16" i="7" l="1"/>
  <c r="F27" i="6"/>
  <c r="G25" i="6" s="1"/>
  <c r="F15" i="6"/>
  <c r="G13" i="6" s="1"/>
  <c r="E29" i="7"/>
  <c r="F27" i="7" s="1"/>
  <c r="E15" i="7"/>
  <c r="F13" i="7" s="1"/>
  <c r="A30" i="7"/>
</calcChain>
</file>

<file path=xl/comments1.xml><?xml version="1.0" encoding="utf-8"?>
<comments xmlns="http://schemas.openxmlformats.org/spreadsheetml/2006/main">
  <authors>
    <author>Administrateur</author>
  </authors>
  <commentList>
    <comment ref="B15" authorId="0">
      <text>
        <r>
          <rPr>
            <sz val="8"/>
            <color indexed="10"/>
            <rFont val="Tahoma"/>
            <family val="2"/>
          </rPr>
          <t>si le salarié est entré ou sorti en cours de mois indiquez le nombre d'heures effectuées pour le mois par le salarié hors heures supplémentaires</t>
        </r>
      </text>
    </comment>
    <comment ref="C15" authorId="0">
      <text>
        <r>
          <rPr>
            <sz val="8"/>
            <color indexed="81"/>
            <rFont val="Tahoma"/>
            <family val="2"/>
          </rPr>
          <t>indiquez le nombre d'heures supplémenraires effectuées pour le mois par le salarié</t>
        </r>
      </text>
    </comment>
    <comment ref="B27" authorId="0">
      <text>
        <r>
          <rPr>
            <sz val="8"/>
            <color indexed="10"/>
            <rFont val="Tahoma"/>
            <family val="2"/>
          </rPr>
          <t>si le salarié est entré ou sorti en cours de mois indiquez le nombre d'heures effectuées pour le mois par le salarié hors heures supplémentaires</t>
        </r>
      </text>
    </comment>
    <comment ref="C27" authorId="0">
      <text>
        <r>
          <rPr>
            <sz val="8"/>
            <color indexed="81"/>
            <rFont val="Tahoma"/>
            <family val="2"/>
          </rPr>
          <t>indiquez le nombre d'heures supplémenraires effectuées pour le mois par le salarié</t>
        </r>
      </text>
    </comment>
  </commentList>
</comments>
</file>

<file path=xl/sharedStrings.xml><?xml version="1.0" encoding="utf-8"?>
<sst xmlns="http://schemas.openxmlformats.org/spreadsheetml/2006/main" count="50" uniqueCount="20">
  <si>
    <t>T=</t>
  </si>
  <si>
    <t>A=</t>
  </si>
  <si>
    <t>B=</t>
  </si>
  <si>
    <r>
      <t xml:space="preserve">CALCUL REDUCTION </t>
    </r>
    <r>
      <rPr>
        <sz val="10"/>
        <color indexed="10"/>
        <rFont val="Arial"/>
        <family val="2"/>
      </rPr>
      <t>MENSUELLE</t>
    </r>
    <r>
      <rPr>
        <sz val="10"/>
        <rFont val="Arial"/>
        <family val="2"/>
      </rPr>
      <t xml:space="preserve"> =</t>
    </r>
  </si>
  <si>
    <r>
      <t xml:space="preserve">SALAIRE </t>
    </r>
    <r>
      <rPr>
        <sz val="10"/>
        <color indexed="10"/>
        <rFont val="Arial"/>
        <family val="2"/>
      </rPr>
      <t>MENSUEL</t>
    </r>
    <r>
      <rPr>
        <sz val="10"/>
        <rFont val="Arial"/>
        <family val="2"/>
      </rPr>
      <t xml:space="preserve"> =</t>
    </r>
  </si>
  <si>
    <t xml:space="preserve">ATTENTION LE TAUX AT RESTE DU DANS TOUS LES CAS PAR L'EMPLOYEUR </t>
  </si>
  <si>
    <t>Montant Deduction</t>
  </si>
  <si>
    <t>(T/A)*((B*SMIG MENSUEL / SALAIRE MENSUEL)-1)</t>
  </si>
  <si>
    <t>nombre d'heures supplémentaires</t>
  </si>
  <si>
    <t>nombre d'heures complémentaires</t>
  </si>
  <si>
    <t xml:space="preserve">Temps plein </t>
  </si>
  <si>
    <t>TEMPS PARTIEL Indiquer le nombre d'heures mentionné sur le contrat de travail</t>
  </si>
  <si>
    <t xml:space="preserve">ATTENTION LES TAUX AT, ASSURANCE CHOMAGE ET FNAL RESTENT DUS DANS TOUS LES CAS PAR L'EMPLOYEUR </t>
  </si>
  <si>
    <t>ENTREPRISES DE PLUS DE 19 SALARIES (35H/Semaine)</t>
  </si>
  <si>
    <t>EXONERATION BAS SALAIRES A COMPTER DU 01/01/2019</t>
  </si>
  <si>
    <t>SMIC brut au 01-01-2019: 7,57€/h soit 1148,12€ (35H/Semaine) "suite au décret n° 2018-1173 du 19 décembre 2018"</t>
  </si>
  <si>
    <t xml:space="preserve">SMIC brut au 01-01-2019 : 7,57€/h soit 1148,12€/mois (35H/Semaine) "suite au décret n° 2018-1173 du 19 décembre 2018" </t>
  </si>
  <si>
    <t xml:space="preserve">PLAFOND 2019 : 1 814 €/mois       </t>
  </si>
  <si>
    <t>ENTREPRISES DE 1 à 19 SALARIES AU PLUS(35H/Semaine)</t>
  </si>
  <si>
    <t>ENTREPRISES DE 1 A 19 SALARIES AU PLUS (35H/Semaine)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</si>
</sst>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8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4"/>
      <color indexed="10"/>
      <name val="Arial"/>
      <family val="2"/>
    </font>
    <font>
      <sz val="8"/>
      <color indexed="81"/>
      <name val="Tahoma"/>
      <family val="2"/>
    </font>
    <font>
      <sz val="8"/>
      <color indexed="10"/>
      <name val="Tahoma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/>
    <xf numFmtId="4" fontId="0" fillId="2" borderId="2" xfId="0" applyNumberFormat="1" applyFill="1" applyBorder="1"/>
    <xf numFmtId="0" fontId="0" fillId="2" borderId="3" xfId="0" applyFill="1" applyBorder="1"/>
    <xf numFmtId="4" fontId="0" fillId="2" borderId="4" xfId="0" applyNumberFormat="1" applyFill="1" applyBorder="1"/>
    <xf numFmtId="0" fontId="0" fillId="0" borderId="0" xfId="0" applyFill="1"/>
    <xf numFmtId="0" fontId="0" fillId="0" borderId="0" xfId="0" applyFill="1" applyBorder="1" applyAlignment="1">
      <alignment horizontal="center" vertical="center" wrapText="1"/>
    </xf>
    <xf numFmtId="4" fontId="0" fillId="0" borderId="0" xfId="0" applyNumberFormat="1" applyFill="1" applyBorder="1" applyAlignment="1">
      <alignment horizontal="center"/>
    </xf>
    <xf numFmtId="4" fontId="0" fillId="2" borderId="0" xfId="0" applyNumberFormat="1" applyFill="1"/>
    <xf numFmtId="0" fontId="0" fillId="0" borderId="0" xfId="0" applyBorder="1"/>
    <xf numFmtId="4" fontId="0" fillId="0" borderId="0" xfId="0" applyNumberFormat="1" applyFill="1" applyBorder="1"/>
    <xf numFmtId="0" fontId="0" fillId="3" borderId="0" xfId="0" applyFill="1"/>
    <xf numFmtId="4" fontId="0" fillId="3" borderId="0" xfId="0" applyNumberFormat="1" applyFill="1"/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Fill="1" applyBorder="1" applyAlignment="1"/>
    <xf numFmtId="0" fontId="4" fillId="0" borderId="0" xfId="0" applyFont="1" applyBorder="1" applyAlignment="1">
      <alignment vertical="center" wrapText="1"/>
    </xf>
    <xf numFmtId="4" fontId="0" fillId="0" borderId="0" xfId="0" applyNumberFormat="1" applyFill="1" applyBorder="1" applyAlignment="1">
      <alignment horizontal="center" vertical="center" wrapText="1"/>
    </xf>
    <xf numFmtId="4" fontId="6" fillId="4" borderId="5" xfId="0" applyNumberFormat="1" applyFont="1" applyFill="1" applyBorder="1" applyAlignment="1">
      <alignment horizontal="center"/>
    </xf>
    <xf numFmtId="4" fontId="0" fillId="0" borderId="0" xfId="0" applyNumberFormat="1" applyFill="1" applyBorder="1" applyAlignment="1"/>
    <xf numFmtId="4" fontId="0" fillId="2" borderId="6" xfId="0" applyNumberFormat="1" applyFill="1" applyBorder="1"/>
    <xf numFmtId="0" fontId="3" fillId="0" borderId="7" xfId="0" applyFont="1" applyBorder="1" applyProtection="1">
      <protection locked="0"/>
    </xf>
    <xf numFmtId="0" fontId="3" fillId="0" borderId="8" xfId="0" applyFont="1" applyBorder="1" applyProtection="1">
      <protection locked="0"/>
    </xf>
    <xf numFmtId="4" fontId="6" fillId="3" borderId="4" xfId="0" applyNumberFormat="1" applyFont="1" applyFill="1" applyBorder="1" applyAlignment="1" applyProtection="1">
      <alignment vertical="center"/>
      <protection locked="0"/>
    </xf>
    <xf numFmtId="0" fontId="7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applyFont="1" applyBorder="1" applyAlignment="1" applyProtection="1">
      <alignment horizontal="center"/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0" fillId="2" borderId="9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4" fontId="6" fillId="0" borderId="16" xfId="0" applyNumberFormat="1" applyFont="1" applyFill="1" applyBorder="1" applyAlignment="1">
      <alignment horizontal="center" vertical="center" wrapText="1"/>
    </xf>
    <xf numFmtId="4" fontId="6" fillId="0" borderId="17" xfId="0" applyNumberFormat="1" applyFont="1" applyFill="1" applyBorder="1" applyAlignment="1">
      <alignment horizontal="center" vertical="center" wrapText="1"/>
    </xf>
    <xf numFmtId="4" fontId="6" fillId="0" borderId="18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0" borderId="1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9">
    <dxf>
      <fill>
        <patternFill>
          <bgColor indexed="10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8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1"/>
  </sheetPr>
  <dimension ref="B1:H33"/>
  <sheetViews>
    <sheetView workbookViewId="0">
      <selection activeCell="B20" sqref="B20:G20"/>
    </sheetView>
  </sheetViews>
  <sheetFormatPr baseColWidth="10" defaultRowHeight="12.75" x14ac:dyDescent="0.2"/>
  <cols>
    <col min="1" max="1" width="6.28515625" customWidth="1"/>
    <col min="2" max="3" width="19.28515625" customWidth="1"/>
    <col min="4" max="4" width="20" customWidth="1"/>
    <col min="5" max="5" width="35" customWidth="1"/>
    <col min="6" max="6" width="12.7109375" bestFit="1" customWidth="1"/>
    <col min="7" max="7" width="51.85546875" customWidth="1"/>
  </cols>
  <sheetData>
    <row r="1" spans="2:8" s="13" customFormat="1" ht="18" customHeight="1" thickBot="1" x14ac:dyDescent="0.3">
      <c r="B1" s="46" t="s">
        <v>14</v>
      </c>
      <c r="C1" s="47"/>
      <c r="D1" s="47"/>
      <c r="E1" s="47"/>
      <c r="F1" s="47"/>
      <c r="G1" s="48"/>
      <c r="H1" s="16"/>
    </row>
    <row r="2" spans="2:8" ht="36" customHeight="1" thickBot="1" x14ac:dyDescent="0.25">
      <c r="B2" s="42" t="s">
        <v>12</v>
      </c>
      <c r="C2" s="43"/>
      <c r="D2" s="43"/>
      <c r="E2" s="43"/>
      <c r="F2" s="43"/>
      <c r="G2" s="44"/>
      <c r="H2" s="14"/>
    </row>
    <row r="3" spans="2:8" s="13" customFormat="1" ht="18" customHeight="1" x14ac:dyDescent="0.25">
      <c r="B3" s="24"/>
      <c r="C3" s="25"/>
      <c r="D3" s="25"/>
      <c r="E3" s="25"/>
      <c r="F3" s="25"/>
      <c r="G3" s="25"/>
      <c r="H3" s="16"/>
    </row>
    <row r="4" spans="2:8" ht="15.75" x14ac:dyDescent="0.25">
      <c r="B4" s="45" t="s">
        <v>17</v>
      </c>
      <c r="C4" s="45"/>
      <c r="D4" s="45"/>
      <c r="E4" s="45"/>
      <c r="F4" s="45"/>
      <c r="G4" s="45"/>
    </row>
    <row r="5" spans="2:8" ht="15.75" x14ac:dyDescent="0.25">
      <c r="B5" s="26"/>
      <c r="C5" s="26"/>
      <c r="D5" s="26"/>
      <c r="E5" s="26"/>
      <c r="F5" s="26"/>
      <c r="G5" s="26"/>
    </row>
    <row r="6" spans="2:8" ht="15.75" x14ac:dyDescent="0.25">
      <c r="B6" s="45" t="s">
        <v>15</v>
      </c>
      <c r="C6" s="45"/>
      <c r="D6" s="45"/>
      <c r="E6" s="45"/>
      <c r="F6" s="45"/>
      <c r="G6" s="45"/>
    </row>
    <row r="7" spans="2:8" ht="13.5" thickBot="1" x14ac:dyDescent="0.25"/>
    <row r="8" spans="2:8" ht="16.5" thickBot="1" x14ac:dyDescent="0.3">
      <c r="B8" s="49" t="s">
        <v>18</v>
      </c>
      <c r="C8" s="50"/>
      <c r="D8" s="50"/>
      <c r="E8" s="50"/>
      <c r="F8" s="50"/>
      <c r="G8" s="51"/>
      <c r="H8" s="15"/>
    </row>
    <row r="9" spans="2:8" ht="13.5" thickBot="1" x14ac:dyDescent="0.25"/>
    <row r="10" spans="2:8" ht="23.1" customHeight="1" thickBot="1" x14ac:dyDescent="0.25">
      <c r="E10" s="28" t="s">
        <v>7</v>
      </c>
      <c r="F10" s="29"/>
      <c r="G10" s="8"/>
    </row>
    <row r="11" spans="2:8" ht="16.5" customHeight="1" thickBot="1" x14ac:dyDescent="0.25">
      <c r="E11" s="1" t="s">
        <v>0</v>
      </c>
      <c r="F11" s="2">
        <v>18.3</v>
      </c>
      <c r="G11" s="8"/>
    </row>
    <row r="12" spans="2:8" ht="17.25" customHeight="1" thickBot="1" x14ac:dyDescent="0.25">
      <c r="B12" s="35" t="s">
        <v>10</v>
      </c>
      <c r="C12" s="37" t="s">
        <v>8</v>
      </c>
      <c r="E12" s="3" t="s">
        <v>1</v>
      </c>
      <c r="F12" s="4">
        <v>0.4</v>
      </c>
      <c r="G12" s="18" t="s">
        <v>6</v>
      </c>
    </row>
    <row r="13" spans="2:8" ht="23.25" customHeight="1" x14ac:dyDescent="0.2">
      <c r="B13" s="36"/>
      <c r="C13" s="38"/>
      <c r="E13" s="3" t="s">
        <v>2</v>
      </c>
      <c r="F13" s="4">
        <v>1.4</v>
      </c>
      <c r="G13" s="39" t="str">
        <f>IF(F15&lt;0,"Pas d'éxonération",IF(F15&gt;18.3,"ERREUR employé payé en dessous du SMIG ou travaillant à temps partiel ou embauché en cours de mois...",F14*F15/100))</f>
        <v>Pas d'éxonération</v>
      </c>
    </row>
    <row r="14" spans="2:8" ht="18" customHeight="1" x14ac:dyDescent="0.2">
      <c r="B14" s="36"/>
      <c r="C14" s="38"/>
      <c r="E14" s="3" t="s">
        <v>4</v>
      </c>
      <c r="F14" s="23">
        <v>2000</v>
      </c>
      <c r="G14" s="40"/>
    </row>
    <row r="15" spans="2:8" ht="22.5" customHeight="1" thickBot="1" x14ac:dyDescent="0.3">
      <c r="B15" s="27">
        <v>151.66999999999999</v>
      </c>
      <c r="C15" s="22"/>
      <c r="E15" s="3" t="s">
        <v>3</v>
      </c>
      <c r="F15" s="20">
        <f>(F11/F12)*(F13*7.57*(B15+C15)/F14-1)</f>
        <v>-8.9807556525000081</v>
      </c>
      <c r="G15" s="41"/>
    </row>
    <row r="16" spans="2:8" ht="21" customHeight="1" x14ac:dyDescent="0.2">
      <c r="E16" s="5"/>
      <c r="F16" s="10"/>
    </row>
    <row r="17" spans="2:8" ht="21.75" customHeight="1" x14ac:dyDescent="0.2">
      <c r="E17" s="5"/>
      <c r="F17" s="10"/>
    </row>
    <row r="18" spans="2:8" ht="28.5" customHeight="1" x14ac:dyDescent="0.2">
      <c r="D18" s="9"/>
    </row>
    <row r="19" spans="2:8" ht="13.5" thickBot="1" x14ac:dyDescent="0.25"/>
    <row r="20" spans="2:8" ht="16.5" thickBot="1" x14ac:dyDescent="0.3">
      <c r="B20" s="30" t="s">
        <v>13</v>
      </c>
      <c r="C20" s="31"/>
      <c r="D20" s="31"/>
      <c r="E20" s="31"/>
      <c r="F20" s="31"/>
      <c r="G20" s="32"/>
      <c r="H20" s="15"/>
    </row>
    <row r="21" spans="2:8" ht="13.5" thickBot="1" x14ac:dyDescent="0.25">
      <c r="D21" s="5"/>
      <c r="E21" s="11"/>
      <c r="F21" s="11"/>
      <c r="G21" s="12"/>
    </row>
    <row r="22" spans="2:8" ht="23.1" customHeight="1" thickBot="1" x14ac:dyDescent="0.25">
      <c r="E22" s="33" t="s">
        <v>7</v>
      </c>
      <c r="F22" s="34"/>
      <c r="G22" s="8"/>
    </row>
    <row r="23" spans="2:8" ht="17.25" customHeight="1" thickBot="1" x14ac:dyDescent="0.25">
      <c r="E23" s="1" t="s">
        <v>0</v>
      </c>
      <c r="F23" s="2">
        <v>16.93</v>
      </c>
      <c r="G23" s="8"/>
    </row>
    <row r="24" spans="2:8" ht="18" customHeight="1" thickBot="1" x14ac:dyDescent="0.25">
      <c r="B24" s="35" t="s">
        <v>10</v>
      </c>
      <c r="C24" s="37" t="s">
        <v>8</v>
      </c>
      <c r="E24" s="3" t="s">
        <v>1</v>
      </c>
      <c r="F24" s="4">
        <v>0.4</v>
      </c>
      <c r="G24" s="18" t="s">
        <v>6</v>
      </c>
    </row>
    <row r="25" spans="2:8" ht="18" customHeight="1" x14ac:dyDescent="0.2">
      <c r="B25" s="36"/>
      <c r="C25" s="38"/>
      <c r="E25" s="3" t="s">
        <v>2</v>
      </c>
      <c r="F25" s="4">
        <v>1.4</v>
      </c>
      <c r="G25" s="39">
        <f>IF(F27&lt;0,"Pas d'éxonération",IF(F27&gt;16.9,"ERREUR employé payé en dessous du SMIG ou travaillant à temps partiel ou embauché en cours de mois...",F26*F27/100))</f>
        <v>87.781482844999829</v>
      </c>
    </row>
    <row r="26" spans="2:8" ht="24.75" customHeight="1" x14ac:dyDescent="0.2">
      <c r="B26" s="36"/>
      <c r="C26" s="38"/>
      <c r="E26" s="3" t="s">
        <v>4</v>
      </c>
      <c r="F26" s="23">
        <v>1400</v>
      </c>
      <c r="G26" s="40"/>
    </row>
    <row r="27" spans="2:8" ht="23.1" customHeight="1" thickBot="1" x14ac:dyDescent="0.3">
      <c r="B27" s="27">
        <v>151.66999999999999</v>
      </c>
      <c r="C27" s="22"/>
      <c r="E27" s="3" t="s">
        <v>3</v>
      </c>
      <c r="F27" s="20">
        <f>(F23/F24)*(F25*7.57*(B27+C27)/F26-1)</f>
        <v>6.2701059174999871</v>
      </c>
      <c r="G27" s="41"/>
    </row>
    <row r="28" spans="2:8" x14ac:dyDescent="0.2">
      <c r="E28" s="5"/>
      <c r="F28" s="10"/>
    </row>
    <row r="29" spans="2:8" ht="13.5" hidden="1" customHeight="1" thickBot="1" x14ac:dyDescent="0.25">
      <c r="C29" s="6"/>
      <c r="F29" s="19"/>
      <c r="G29" s="10"/>
    </row>
    <row r="30" spans="2:8" x14ac:dyDescent="0.2">
      <c r="C30" s="6"/>
      <c r="E30" s="6"/>
      <c r="F30" s="7"/>
      <c r="G30" s="7"/>
    </row>
    <row r="31" spans="2:8" x14ac:dyDescent="0.2">
      <c r="D31" s="9"/>
      <c r="G31" s="17"/>
    </row>
    <row r="32" spans="2:8" x14ac:dyDescent="0.2">
      <c r="D32" s="9"/>
      <c r="G32" s="17"/>
    </row>
    <row r="33" spans="4:4" ht="22.5" customHeight="1" x14ac:dyDescent="0.2">
      <c r="D33" s="9"/>
    </row>
  </sheetData>
  <mergeCells count="14">
    <mergeCell ref="B2:G2"/>
    <mergeCell ref="B6:G6"/>
    <mergeCell ref="B1:G1"/>
    <mergeCell ref="B8:G8"/>
    <mergeCell ref="B4:G4"/>
    <mergeCell ref="E10:F10"/>
    <mergeCell ref="B20:G20"/>
    <mergeCell ref="E22:F22"/>
    <mergeCell ref="B24:B26"/>
    <mergeCell ref="C24:C26"/>
    <mergeCell ref="G25:G27"/>
    <mergeCell ref="B12:B14"/>
    <mergeCell ref="C12:C14"/>
    <mergeCell ref="G13:G15"/>
  </mergeCells>
  <phoneticPr fontId="1" type="noConversion"/>
  <conditionalFormatting sqref="F29:F30">
    <cfRule type="cellIs" dxfId="8" priority="1" stopIfTrue="1" operator="lessThan">
      <formula>0</formula>
    </cfRule>
  </conditionalFormatting>
  <conditionalFormatting sqref="G31:G32">
    <cfRule type="cellIs" dxfId="7" priority="2" stopIfTrue="1" operator="equal">
      <formula>"ERREUR employé payé en dessous du SMIG"</formula>
    </cfRule>
  </conditionalFormatting>
  <conditionalFormatting sqref="F27 F15">
    <cfRule type="cellIs" dxfId="6" priority="3" stopIfTrue="1" operator="lessThan">
      <formula>0</formula>
    </cfRule>
  </conditionalFormatting>
  <conditionalFormatting sqref="G25:G27 G13:G15">
    <cfRule type="cellIs" dxfId="5" priority="4" stopIfTrue="1" operator="equal">
      <formula>"ERREUR employé payé en dessous du SMIG ou travaillant à temps partiel ou embauché en cours de mois..."</formula>
    </cfRule>
  </conditionalFormatting>
  <pageMargins left="0.19685039370078741" right="0.19685039370078741" top="0.39370078740157483" bottom="0.39370078740157483" header="0.51181102362204722" footer="0.51181102362204722"/>
  <pageSetup paperSize="9" scale="8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I35"/>
  <sheetViews>
    <sheetView tabSelected="1" zoomScaleNormal="100" workbookViewId="0">
      <selection activeCell="A26" sqref="A26:A28"/>
    </sheetView>
  </sheetViews>
  <sheetFormatPr baseColWidth="10" defaultRowHeight="12.75" x14ac:dyDescent="0.2"/>
  <cols>
    <col min="1" max="1" width="20.85546875" customWidth="1"/>
    <col min="2" max="2" width="16.42578125" customWidth="1"/>
    <col min="3" max="3" width="9.28515625" customWidth="1"/>
    <col min="4" max="4" width="53" bestFit="1" customWidth="1"/>
    <col min="5" max="5" width="11.7109375" bestFit="1" customWidth="1"/>
    <col min="6" max="6" width="40.85546875" customWidth="1"/>
    <col min="7" max="7" width="35.85546875" customWidth="1"/>
  </cols>
  <sheetData>
    <row r="1" spans="1:7" s="13" customFormat="1" ht="18" customHeight="1" thickBot="1" x14ac:dyDescent="0.3">
      <c r="A1" s="46" t="s">
        <v>14</v>
      </c>
      <c r="B1" s="47"/>
      <c r="C1" s="47"/>
      <c r="D1" s="47"/>
      <c r="E1" s="47"/>
      <c r="F1" s="48"/>
      <c r="G1" s="16"/>
    </row>
    <row r="2" spans="1:7" ht="36" customHeight="1" thickBot="1" x14ac:dyDescent="0.25">
      <c r="A2" s="42" t="s">
        <v>12</v>
      </c>
      <c r="B2" s="43"/>
      <c r="C2" s="43"/>
      <c r="D2" s="43"/>
      <c r="E2" s="43"/>
      <c r="F2" s="44"/>
      <c r="G2" s="14"/>
    </row>
    <row r="3" spans="1:7" s="13" customFormat="1" ht="18" customHeight="1" x14ac:dyDescent="0.25">
      <c r="A3" s="24"/>
      <c r="B3" s="25"/>
      <c r="C3" s="25"/>
      <c r="D3" s="25"/>
      <c r="E3" s="25"/>
      <c r="F3" s="25"/>
      <c r="G3" s="16"/>
    </row>
    <row r="4" spans="1:7" ht="15.75" x14ac:dyDescent="0.25">
      <c r="B4" s="45" t="s">
        <v>17</v>
      </c>
      <c r="C4" s="45"/>
      <c r="D4" s="45"/>
      <c r="E4" s="45"/>
      <c r="F4" s="45"/>
      <c r="G4" s="45"/>
    </row>
    <row r="5" spans="1:7" ht="15.75" x14ac:dyDescent="0.25">
      <c r="B5" s="26"/>
      <c r="C5" s="26"/>
      <c r="D5" s="26"/>
      <c r="E5" s="26"/>
      <c r="F5" s="26"/>
      <c r="G5" s="26"/>
    </row>
    <row r="6" spans="1:7" ht="15.75" x14ac:dyDescent="0.25">
      <c r="B6" s="45" t="s">
        <v>16</v>
      </c>
      <c r="C6" s="45"/>
      <c r="D6" s="45"/>
      <c r="E6" s="45"/>
      <c r="F6" s="45"/>
      <c r="G6" s="45"/>
    </row>
    <row r="7" spans="1:7" ht="16.5" thickBot="1" x14ac:dyDescent="0.3">
      <c r="B7" s="26"/>
      <c r="C7" s="26"/>
      <c r="D7" s="26"/>
      <c r="E7" s="26"/>
      <c r="F7" s="26"/>
      <c r="G7" s="26"/>
    </row>
    <row r="8" spans="1:7" ht="16.5" thickBot="1" x14ac:dyDescent="0.3">
      <c r="A8" s="49" t="s">
        <v>19</v>
      </c>
      <c r="B8" s="50"/>
      <c r="C8" s="50"/>
      <c r="D8" s="50"/>
      <c r="E8" s="50"/>
      <c r="F8" s="51"/>
      <c r="G8" s="15"/>
    </row>
    <row r="9" spans="1:7" ht="13.5" thickBot="1" x14ac:dyDescent="0.25"/>
    <row r="10" spans="1:7" ht="23.1" customHeight="1" thickBot="1" x14ac:dyDescent="0.25">
      <c r="D10" s="28" t="s">
        <v>7</v>
      </c>
      <c r="E10" s="29"/>
      <c r="F10" s="8"/>
    </row>
    <row r="11" spans="1:7" ht="23.1" customHeight="1" thickBot="1" x14ac:dyDescent="0.25">
      <c r="D11" s="1" t="s">
        <v>0</v>
      </c>
      <c r="E11" s="2">
        <v>18.3</v>
      </c>
      <c r="F11" s="8"/>
    </row>
    <row r="12" spans="1:7" ht="23.1" customHeight="1" thickBot="1" x14ac:dyDescent="0.25">
      <c r="A12" s="35" t="s">
        <v>11</v>
      </c>
      <c r="B12" s="37" t="s">
        <v>9</v>
      </c>
      <c r="D12" s="3" t="s">
        <v>1</v>
      </c>
      <c r="E12" s="4">
        <v>0.4</v>
      </c>
      <c r="F12" s="18" t="s">
        <v>6</v>
      </c>
    </row>
    <row r="13" spans="1:7" ht="23.1" customHeight="1" x14ac:dyDescent="0.2">
      <c r="A13" s="36"/>
      <c r="B13" s="38"/>
      <c r="D13" s="3" t="s">
        <v>2</v>
      </c>
      <c r="E13" s="4">
        <v>1.4</v>
      </c>
      <c r="F13" s="39">
        <f>IF((A15+B15)&gt;151.55,"erreur un employé a temps partiel doit travailler moins de 151,67h",IF(E14&lt;(A15+B15)*7.57,"ERREUR employé payé en dessous du SMIG",IF(E15&lt;0,"Pas d'éxonération",IF(E15&gt;18.3,"ERREUR employé payé en dessous du SMIG",E14*E15/100))))</f>
        <v>138.53099999999998</v>
      </c>
    </row>
    <row r="14" spans="1:7" ht="42" customHeight="1" x14ac:dyDescent="0.2">
      <c r="A14" s="36"/>
      <c r="B14" s="38"/>
      <c r="D14" s="3" t="s">
        <v>4</v>
      </c>
      <c r="E14" s="23">
        <v>757</v>
      </c>
      <c r="F14" s="40"/>
    </row>
    <row r="15" spans="1:7" ht="23.1" customHeight="1" thickBot="1" x14ac:dyDescent="0.3">
      <c r="A15" s="21">
        <v>100</v>
      </c>
      <c r="B15" s="22"/>
      <c r="D15" s="3" t="s">
        <v>3</v>
      </c>
      <c r="E15" s="20">
        <f>(E11/E12)*(E13*7.57*(A15)/E14-1)</f>
        <v>18.299999999999997</v>
      </c>
      <c r="F15" s="41"/>
    </row>
    <row r="16" spans="1:7" x14ac:dyDescent="0.2">
      <c r="A16" s="52">
        <f>IF((A15+B15)&gt;151.55,"un employé à temps partiel doit travailler moins de 151,55h/mois",A15+B15)</f>
        <v>100</v>
      </c>
      <c r="B16" s="53"/>
      <c r="D16" s="5"/>
      <c r="E16" s="10"/>
    </row>
    <row r="17" spans="1:9" ht="13.5" thickBot="1" x14ac:dyDescent="0.25">
      <c r="A17" s="54"/>
      <c r="B17" s="55"/>
      <c r="E17" s="19"/>
      <c r="F17" s="10"/>
    </row>
    <row r="18" spans="1:9" x14ac:dyDescent="0.2">
      <c r="B18" s="6"/>
      <c r="D18" s="6"/>
      <c r="E18" s="7"/>
      <c r="F18" s="7"/>
    </row>
    <row r="19" spans="1:9" ht="19.5" customHeight="1" thickBot="1" x14ac:dyDescent="0.25">
      <c r="C19" s="9"/>
      <c r="I19">
        <v>7</v>
      </c>
    </row>
    <row r="20" spans="1:9" ht="16.5" customHeight="1" thickBot="1" x14ac:dyDescent="0.25">
      <c r="A20" s="42" t="s">
        <v>5</v>
      </c>
      <c r="B20" s="43"/>
      <c r="C20" s="43"/>
      <c r="D20" s="43"/>
      <c r="E20" s="43"/>
      <c r="F20" s="44"/>
      <c r="G20" s="14"/>
    </row>
    <row r="21" spans="1:9" ht="13.5" thickBot="1" x14ac:dyDescent="0.25"/>
    <row r="22" spans="1:9" ht="16.5" thickBot="1" x14ac:dyDescent="0.3">
      <c r="A22" s="30" t="s">
        <v>13</v>
      </c>
      <c r="B22" s="31"/>
      <c r="C22" s="31"/>
      <c r="D22" s="31"/>
      <c r="E22" s="31"/>
      <c r="F22" s="32"/>
      <c r="G22" s="15"/>
    </row>
    <row r="23" spans="1:9" ht="13.5" thickBot="1" x14ac:dyDescent="0.25">
      <c r="C23" s="5"/>
      <c r="D23" s="11"/>
      <c r="E23" s="11"/>
      <c r="F23" s="12"/>
    </row>
    <row r="24" spans="1:9" ht="23.1" customHeight="1" thickBot="1" x14ac:dyDescent="0.25">
      <c r="D24" s="33" t="s">
        <v>7</v>
      </c>
      <c r="E24" s="34"/>
      <c r="F24" s="8"/>
    </row>
    <row r="25" spans="1:9" ht="23.1" customHeight="1" thickBot="1" x14ac:dyDescent="0.25">
      <c r="D25" s="1" t="s">
        <v>0</v>
      </c>
      <c r="E25" s="2">
        <v>16.93</v>
      </c>
      <c r="F25" s="8"/>
    </row>
    <row r="26" spans="1:9" ht="23.1" customHeight="1" thickBot="1" x14ac:dyDescent="0.25">
      <c r="A26" s="35" t="s">
        <v>11</v>
      </c>
      <c r="B26" s="37" t="s">
        <v>9</v>
      </c>
      <c r="D26" s="3" t="s">
        <v>1</v>
      </c>
      <c r="E26" s="4">
        <v>0.4</v>
      </c>
      <c r="F26" s="18" t="s">
        <v>6</v>
      </c>
    </row>
    <row r="27" spans="1:9" ht="23.1" customHeight="1" x14ac:dyDescent="0.2">
      <c r="A27" s="36"/>
      <c r="B27" s="38"/>
      <c r="D27" s="3" t="s">
        <v>2</v>
      </c>
      <c r="E27" s="4">
        <v>1.4</v>
      </c>
      <c r="F27" s="39">
        <f>IF((A29+B29)&gt;150,"erreur un employé a temps partiel doit travailler moins de 151,67h",IF(E28&lt;(A29+B29)*7.57,"ERREUR employé payé en dessous du SMIG",IF(E29&lt;0,"Pas d'éxonération",IF(E29&gt;16.93,"ERREUR employé payé en dessous du SMIG",E28*E29/100))))</f>
        <v>114.06248899999999</v>
      </c>
    </row>
    <row r="28" spans="1:9" ht="40.5" customHeight="1" x14ac:dyDescent="0.2">
      <c r="A28" s="36"/>
      <c r="B28" s="38"/>
      <c r="D28" s="3" t="s">
        <v>4</v>
      </c>
      <c r="E28" s="23">
        <v>790.30799999999999</v>
      </c>
      <c r="F28" s="40"/>
    </row>
    <row r="29" spans="1:9" ht="23.1" customHeight="1" thickBot="1" x14ac:dyDescent="0.3">
      <c r="A29" s="21">
        <v>100</v>
      </c>
      <c r="B29" s="22">
        <v>4</v>
      </c>
      <c r="D29" s="3" t="s">
        <v>3</v>
      </c>
      <c r="E29" s="20">
        <f>(E25/E26)*(E27*7.57*(A29)/E28-1)</f>
        <v>14.43266283524904</v>
      </c>
      <c r="F29" s="41"/>
    </row>
    <row r="30" spans="1:9" ht="12.75" customHeight="1" x14ac:dyDescent="0.2">
      <c r="A30" s="56">
        <f>IF((A29+B29)&gt;168,"un employé à temps partiel doit travailler moins de 169h/mois",A29+B29)</f>
        <v>104</v>
      </c>
      <c r="B30" s="56"/>
      <c r="D30" s="5"/>
      <c r="E30" s="10"/>
    </row>
    <row r="31" spans="1:9" ht="13.5" hidden="1" customHeight="1" x14ac:dyDescent="0.2">
      <c r="A31" s="57"/>
      <c r="B31" s="57"/>
      <c r="E31" s="19"/>
      <c r="F31" s="10"/>
    </row>
    <row r="32" spans="1:9" x14ac:dyDescent="0.2">
      <c r="A32" s="57"/>
      <c r="B32" s="57"/>
      <c r="D32" s="6"/>
      <c r="E32" s="7"/>
      <c r="F32" s="7"/>
    </row>
    <row r="33" spans="1:7" x14ac:dyDescent="0.2">
      <c r="C33" s="9"/>
      <c r="F33" s="17"/>
    </row>
    <row r="34" spans="1:7" ht="13.5" thickBot="1" x14ac:dyDescent="0.25">
      <c r="C34" s="9"/>
    </row>
    <row r="35" spans="1:7" ht="16.5" thickBot="1" x14ac:dyDescent="0.25">
      <c r="A35" s="42" t="s">
        <v>5</v>
      </c>
      <c r="B35" s="43"/>
      <c r="C35" s="43"/>
      <c r="D35" s="43"/>
      <c r="E35" s="43"/>
      <c r="F35" s="43"/>
      <c r="G35" s="44"/>
    </row>
  </sheetData>
  <mergeCells count="18">
    <mergeCell ref="A35:G35"/>
    <mergeCell ref="A26:A28"/>
    <mergeCell ref="B26:B28"/>
    <mergeCell ref="A8:F8"/>
    <mergeCell ref="A20:F20"/>
    <mergeCell ref="A22:F22"/>
    <mergeCell ref="D24:E24"/>
    <mergeCell ref="F27:F29"/>
    <mergeCell ref="A16:B17"/>
    <mergeCell ref="A30:B32"/>
    <mergeCell ref="A1:F1"/>
    <mergeCell ref="D10:E10"/>
    <mergeCell ref="A12:A14"/>
    <mergeCell ref="F13:F15"/>
    <mergeCell ref="B12:B14"/>
    <mergeCell ref="B4:G4"/>
    <mergeCell ref="B6:G6"/>
    <mergeCell ref="A2:F2"/>
  </mergeCells>
  <phoneticPr fontId="1" type="noConversion"/>
  <conditionalFormatting sqref="F33 F13:F15 F27:F29">
    <cfRule type="cellIs" dxfId="4" priority="1" stopIfTrue="1" operator="equal">
      <formula>"ERREUR employé payé en dessous du SMIG"</formula>
    </cfRule>
  </conditionalFormatting>
  <conditionalFormatting sqref="E31:E32 E17:E18">
    <cfRule type="cellIs" dxfId="3" priority="2" stopIfTrue="1" operator="lessThan">
      <formula>0</formula>
    </cfRule>
  </conditionalFormatting>
  <conditionalFormatting sqref="E29 E15">
    <cfRule type="cellIs" dxfId="2" priority="3" stopIfTrue="1" operator="lessThan">
      <formula>0</formula>
    </cfRule>
  </conditionalFormatting>
  <conditionalFormatting sqref="A15 A29">
    <cfRule type="cellIs" dxfId="1" priority="4" stopIfTrue="1" operator="greaterThan">
      <formula>168</formula>
    </cfRule>
  </conditionalFormatting>
  <conditionalFormatting sqref="A16:B17 A30">
    <cfRule type="cellIs" dxfId="0" priority="5" stopIfTrue="1" operator="equal">
      <formula>"un employé à temps partiel doit travailler moins de 169h/mois"</formula>
    </cfRule>
  </conditionalFormatting>
  <pageMargins left="0.78740157480314965" right="0.78740157480314965" top="0.98425196850393704" bottom="0.98425196850393704" header="0.51181102362204722" footer="0.51181102362204722"/>
  <pageSetup paperSize="9" scale="42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Tps plein au 01-01-19</vt:lpstr>
      <vt:lpstr>Tps partiel au 01-01-19</vt:lpstr>
    </vt:vector>
  </TitlesOfParts>
  <Company>CNAMTS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BAMANA</cp:lastModifiedBy>
  <cp:lastPrinted>2019-03-14T11:00:57Z</cp:lastPrinted>
  <dcterms:created xsi:type="dcterms:W3CDTF">2012-01-11T05:24:07Z</dcterms:created>
  <dcterms:modified xsi:type="dcterms:W3CDTF">2019-03-14T11:02:00Z</dcterms:modified>
</cp:coreProperties>
</file>